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6290" windowHeight="5685" activeTab="0"/>
  </bookViews>
  <sheets>
    <sheet name="四国・山陽ツーリング行程・訪問地" sheetId="1" r:id="rId1"/>
  </sheets>
  <definedNames>
    <definedName name="_xlnm.Print_Area" localSheetId="0">'四国・山陽ツーリング行程・訪問地'!$A$1:$E$15</definedName>
  </definedNames>
  <calcPr fullCalcOnLoad="1"/>
</workbook>
</file>

<file path=xl/sharedStrings.xml><?xml version="1.0" encoding="utf-8"?>
<sst xmlns="http://schemas.openxmlformats.org/spreadsheetml/2006/main" count="72" uniqueCount="54">
  <si>
    <t>火</t>
  </si>
  <si>
    <t>水</t>
  </si>
  <si>
    <t>木</t>
  </si>
  <si>
    <t>金</t>
  </si>
  <si>
    <t>土</t>
  </si>
  <si>
    <t>日</t>
  </si>
  <si>
    <t>月</t>
  </si>
  <si>
    <t>出発地</t>
  </si>
  <si>
    <t>到着地</t>
  </si>
  <si>
    <t>行程＆訪問地</t>
  </si>
  <si>
    <t>走行距離km</t>
  </si>
  <si>
    <t>月日</t>
  </si>
  <si>
    <t>総走行距離</t>
  </si>
  <si>
    <t>四国・山陽ツーリング行程・走行距離</t>
  </si>
  <si>
    <t>5月10日</t>
  </si>
  <si>
    <t>木</t>
  </si>
  <si>
    <t>5月11日</t>
  </si>
  <si>
    <t>金</t>
  </si>
  <si>
    <t>5月12日</t>
  </si>
  <si>
    <t>5月13日</t>
  </si>
  <si>
    <t>5月14日</t>
  </si>
  <si>
    <t>5月15日</t>
  </si>
  <si>
    <t>5月16日</t>
  </si>
  <si>
    <t>5月17日</t>
  </si>
  <si>
    <t>5月18日</t>
  </si>
  <si>
    <t>5月19日</t>
  </si>
  <si>
    <t>5月20日</t>
  </si>
  <si>
    <t>5月21日</t>
  </si>
  <si>
    <t>5月22日</t>
  </si>
  <si>
    <t>京都</t>
  </si>
  <si>
    <t>徳島</t>
  </si>
  <si>
    <t>高知</t>
  </si>
  <si>
    <t>宇和島</t>
  </si>
  <si>
    <t>松山</t>
  </si>
  <si>
    <t>広島</t>
  </si>
  <si>
    <t>中津川</t>
  </si>
  <si>
    <t>あきる野</t>
  </si>
  <si>
    <t>岡山/鷲羽山</t>
  </si>
  <si>
    <t>神戸/垂水</t>
  </si>
  <si>
    <t>兵庫/浜坂</t>
  </si>
  <si>
    <t>多度津/海岸寺</t>
  </si>
  <si>
    <r>
      <t>海岸寺ﾕｰｽﾎｽﾃﾙ－高松－徳島－</t>
    </r>
    <r>
      <rPr>
        <sz val="10"/>
        <color indexed="10"/>
        <rFont val="ＭＳ Ｐゴシック"/>
        <family val="3"/>
      </rPr>
      <t>室戸岬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安芸/野良時計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高知城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桂浜</t>
    </r>
    <r>
      <rPr>
        <sz val="10"/>
        <rFont val="ＭＳ Ｐゴシック"/>
        <family val="3"/>
      </rPr>
      <t xml:space="preserve">
－</t>
    </r>
    <r>
      <rPr>
        <sz val="10"/>
        <color indexed="10"/>
        <rFont val="ＭＳ Ｐゴシック"/>
        <family val="3"/>
      </rPr>
      <t>はりまや橋</t>
    </r>
    <r>
      <rPr>
        <sz val="10"/>
        <rFont val="ＭＳ Ｐゴシック"/>
        <family val="3"/>
      </rPr>
      <t>－高知ﾕｰｽﾎｽﾃﾙ</t>
    </r>
  </si>
  <si>
    <r>
      <t>鷲羽山ﾕｰｽﾎｽﾃﾙ－</t>
    </r>
    <r>
      <rPr>
        <sz val="10"/>
        <color indexed="10"/>
        <rFont val="ＭＳ Ｐゴシック"/>
        <family val="3"/>
      </rPr>
      <t>倉敷の町並み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大原美術館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後楽園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岡山城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姫路城</t>
    </r>
    <r>
      <rPr>
        <sz val="10"/>
        <rFont val="ＭＳ Ｐゴシック"/>
        <family val="3"/>
      </rPr>
      <t xml:space="preserve">
－神戸たるみﾕｰｽﾎｽﾃﾙ</t>
    </r>
  </si>
  <si>
    <r>
      <t>神戸たるみﾕｰｽﾎｽﾃﾙ－</t>
    </r>
    <r>
      <rPr>
        <sz val="10"/>
        <color indexed="10"/>
        <rFont val="ＭＳ Ｐゴシック"/>
        <family val="3"/>
      </rPr>
      <t>福知山城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鳥取城跡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浦富海岸線</t>
    </r>
    <r>
      <rPr>
        <sz val="10"/>
        <rFont val="ＭＳ Ｐゴシック"/>
        <family val="3"/>
      </rPr>
      <t>－浜坂ﾕｰｽﾎｽﾃﾙ</t>
    </r>
  </si>
  <si>
    <r>
      <t>浜坂ﾕｰｽﾎｽﾃﾙ－</t>
    </r>
    <r>
      <rPr>
        <sz val="10"/>
        <color indexed="10"/>
        <rFont val="ＭＳ Ｐゴシック"/>
        <family val="3"/>
      </rPr>
      <t>余部鉄橋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余部灯台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丹後半島/経ヶ岬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伊根の舟宿</t>
    </r>
    <r>
      <rPr>
        <sz val="10"/>
        <rFont val="ＭＳ Ｐゴシック"/>
        <family val="3"/>
      </rPr>
      <t>－宮津
－綾部－亀岡－東山ﾕｰｽﾎｽﾃﾙ</t>
    </r>
  </si>
  <si>
    <r>
      <t>東山ﾕｰｽﾎｽﾃﾙ－</t>
    </r>
    <r>
      <rPr>
        <sz val="10"/>
        <color indexed="10"/>
        <rFont val="ＭＳ Ｐゴシック"/>
        <family val="3"/>
      </rPr>
      <t>彦根城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大垣城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岐阜/金華山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犬山城</t>
    </r>
    <r>
      <rPr>
        <sz val="10"/>
        <rFont val="ＭＳ Ｐゴシック"/>
        <family val="3"/>
      </rPr>
      <t>－中津川
/木曽ふるさとﾕｰｽﾎｽﾃﾙ</t>
    </r>
  </si>
  <si>
    <r>
      <t>徳島ﾕｰｽﾎｽﾃﾙ－</t>
    </r>
    <r>
      <rPr>
        <sz val="10"/>
        <color indexed="10"/>
        <rFont val="ＭＳ Ｐゴシック"/>
        <family val="3"/>
      </rPr>
      <t>脇町の町並み</t>
    </r>
    <r>
      <rPr>
        <sz val="10"/>
        <rFont val="ＭＳ Ｐゴシック"/>
        <family val="3"/>
      </rPr>
      <t>－つるぎ町－</t>
    </r>
    <r>
      <rPr>
        <sz val="10"/>
        <color indexed="10"/>
        <rFont val="ＭＳ Ｐゴシック"/>
        <family val="3"/>
      </rPr>
      <t>大歩危・小歩危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祖谷渓/かづら橋</t>
    </r>
    <r>
      <rPr>
        <sz val="10"/>
        <rFont val="ＭＳ Ｐゴシック"/>
        <family val="3"/>
      </rPr>
      <t xml:space="preserve">
－琴平－</t>
    </r>
    <r>
      <rPr>
        <sz val="10"/>
        <color indexed="10"/>
        <rFont val="ＭＳ Ｐゴシック"/>
        <family val="3"/>
      </rPr>
      <t>栗林公園</t>
    </r>
    <r>
      <rPr>
        <sz val="10"/>
        <rFont val="ＭＳ Ｐゴシック"/>
        <family val="3"/>
      </rPr>
      <t>－高松/</t>
    </r>
    <r>
      <rPr>
        <sz val="10"/>
        <color indexed="10"/>
        <rFont val="ＭＳ Ｐゴシック"/>
        <family val="3"/>
      </rPr>
      <t>玉藻公園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屋島</t>
    </r>
    <r>
      <rPr>
        <sz val="10"/>
        <rFont val="ＭＳ Ｐゴシック"/>
        <family val="3"/>
      </rPr>
      <t>－坂出－丸亀－海岸寺ﾕｰｽﾎｽﾃﾙ</t>
    </r>
  </si>
  <si>
    <r>
      <t>宇和島ﾕｰｽﾎｽﾃﾙ－</t>
    </r>
    <r>
      <rPr>
        <sz val="10"/>
        <color indexed="10"/>
        <rFont val="ＭＳ Ｐゴシック"/>
        <family val="3"/>
      </rPr>
      <t>卯之町の町並み</t>
    </r>
    <r>
      <rPr>
        <sz val="10"/>
        <rFont val="ＭＳ Ｐゴシック"/>
        <family val="3"/>
      </rPr>
      <t>－八幡浜－</t>
    </r>
    <r>
      <rPr>
        <sz val="10"/>
        <color indexed="10"/>
        <rFont val="ＭＳ Ｐゴシック"/>
        <family val="3"/>
      </rPr>
      <t>佐田岬</t>
    </r>
    <r>
      <rPr>
        <sz val="10"/>
        <rFont val="ＭＳ Ｐゴシック"/>
        <family val="3"/>
      </rPr>
      <t>－八幡浜－</t>
    </r>
    <r>
      <rPr>
        <sz val="10"/>
        <color indexed="10"/>
        <rFont val="ＭＳ Ｐゴシック"/>
        <family val="3"/>
      </rPr>
      <t>大洲城－
内子の街並み</t>
    </r>
    <r>
      <rPr>
        <sz val="10"/>
        <rFont val="ＭＳ Ｐゴシック"/>
        <family val="3"/>
      </rPr>
      <t>－松山城－松山ﾕｰｽﾎｽﾃﾙ/</t>
    </r>
    <r>
      <rPr>
        <sz val="10"/>
        <color indexed="10"/>
        <rFont val="ＭＳ Ｐゴシック"/>
        <family val="3"/>
      </rPr>
      <t>道後温泉本館</t>
    </r>
  </si>
  <si>
    <r>
      <t>松山ﾕｰｽﾎｽﾃﾙ－三津浜－（ﾌｪﾘｰ）－柳井－</t>
    </r>
    <r>
      <rPr>
        <sz val="10"/>
        <color indexed="10"/>
        <rFont val="ＭＳ Ｐゴシック"/>
        <family val="3"/>
      </rPr>
      <t>錦帯橋</t>
    </r>
    <r>
      <rPr>
        <sz val="10"/>
        <rFont val="ＭＳ Ｐゴシック"/>
        <family val="3"/>
      </rPr>
      <t>/</t>
    </r>
    <r>
      <rPr>
        <sz val="10"/>
        <color indexed="10"/>
        <rFont val="ＭＳ Ｐゴシック"/>
        <family val="3"/>
      </rPr>
      <t>岩国城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厳島神社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広島城</t>
    </r>
    <r>
      <rPr>
        <sz val="10"/>
        <rFont val="ＭＳ Ｐゴシック"/>
        <family val="3"/>
      </rPr>
      <t xml:space="preserve">
－広島ﾕｰｽﾎｽﾃﾙ</t>
    </r>
  </si>
  <si>
    <r>
      <t>広島ﾕｰｽﾎｽﾃﾙ－</t>
    </r>
    <r>
      <rPr>
        <sz val="10"/>
        <color indexed="10"/>
        <rFont val="ＭＳ Ｐゴシック"/>
        <family val="3"/>
      </rPr>
      <t>平和記念公園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尾道/千光寺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福山城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鷲羽山</t>
    </r>
    <r>
      <rPr>
        <sz val="10"/>
        <rFont val="ＭＳ Ｐゴシック"/>
        <family val="3"/>
      </rPr>
      <t>－鷲羽山ﾕｰｽﾎｽﾃﾙ</t>
    </r>
  </si>
  <si>
    <r>
      <t>木曽ふるさとﾕｰｽﾎｽﾃﾙ－</t>
    </r>
    <r>
      <rPr>
        <sz val="10"/>
        <color indexed="10"/>
        <rFont val="ＭＳ Ｐゴシック"/>
        <family val="3"/>
      </rPr>
      <t>馬篭宿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寝覚ノ床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奈良井宿</t>
    </r>
    <r>
      <rPr>
        <sz val="10"/>
        <rFont val="ＭＳ Ｐゴシック"/>
        <family val="3"/>
      </rPr>
      <t>－塩尻－諏訪－甲府－大月－自宅</t>
    </r>
  </si>
  <si>
    <t>自宅－宮ヶ瀬－御殿場－沼津－浜松－名古屋－四日市－亀山－大津
－東山ﾕｰｽﾎｽﾃﾙ</t>
  </si>
  <si>
    <r>
      <t>東山ﾕｰｽﾎｽﾃﾙ－亀岡－池田－宝塚－</t>
    </r>
    <r>
      <rPr>
        <sz val="10"/>
        <color indexed="10"/>
        <rFont val="ＭＳ Ｐゴシック"/>
        <family val="3"/>
      </rPr>
      <t>有馬温泉</t>
    </r>
    <r>
      <rPr>
        <sz val="10"/>
        <rFont val="ＭＳ Ｐゴシック"/>
        <family val="3"/>
      </rPr>
      <t>－神戸三宮－明石－</t>
    </r>
    <r>
      <rPr>
        <sz val="10"/>
        <color indexed="10"/>
        <rFont val="ＭＳ Ｐゴシック"/>
        <family val="3"/>
      </rPr>
      <t>明石大橋</t>
    </r>
    <r>
      <rPr>
        <sz val="10"/>
        <rFont val="ＭＳ Ｐゴシック"/>
        <family val="3"/>
      </rPr>
      <t xml:space="preserve">
－</t>
    </r>
    <r>
      <rPr>
        <sz val="10"/>
        <color indexed="10"/>
        <rFont val="ＭＳ Ｐゴシック"/>
        <family val="3"/>
      </rPr>
      <t>淡路島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鳴門大橋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鳴門</t>
    </r>
    <r>
      <rPr>
        <sz val="10"/>
        <rFont val="ＭＳ Ｐゴシック"/>
        <family val="3"/>
      </rPr>
      <t>－徳島ﾕｰｽﾎｽﾃﾙ</t>
    </r>
  </si>
  <si>
    <r>
      <t>高知ﾕｰｽﾎｽﾃﾙ－四万十川/</t>
    </r>
    <r>
      <rPr>
        <sz val="10"/>
        <color indexed="10"/>
        <rFont val="ＭＳ Ｐゴシック"/>
        <family val="3"/>
      </rPr>
      <t>佐田の沈下橋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足摺岬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>竜串海岸</t>
    </r>
    <r>
      <rPr>
        <sz val="10"/>
        <rFont val="ＭＳ Ｐゴシック"/>
        <family val="3"/>
      </rPr>
      <t>－</t>
    </r>
    <r>
      <rPr>
        <sz val="10"/>
        <color indexed="10"/>
        <rFont val="ＭＳ Ｐゴシック"/>
        <family val="3"/>
      </rPr>
      <t xml:space="preserve">宇和島城
</t>
    </r>
    <r>
      <rPr>
        <sz val="10"/>
        <rFont val="ＭＳ Ｐゴシック"/>
        <family val="3"/>
      </rPr>
      <t>－宇和島ﾕｰｽﾎｽﾃﾙ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</si>
</sst>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.0;[Red]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78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4" fillId="0" borderId="11" xfId="0" applyNumberFormat="1" applyFont="1" applyBorder="1" applyAlignment="1" quotePrefix="1">
      <alignment vertical="center"/>
    </xf>
    <xf numFmtId="0" fontId="4" fillId="0" borderId="12" xfId="0" applyFont="1" applyBorder="1" applyAlignment="1" quotePrefix="1">
      <alignment vertical="center"/>
    </xf>
    <xf numFmtId="56" fontId="4" fillId="0" borderId="12" xfId="0" applyNumberFormat="1" applyFont="1" applyBorder="1" applyAlignment="1" quotePrefix="1">
      <alignment vertical="center"/>
    </xf>
    <xf numFmtId="0" fontId="3" fillId="0" borderId="13" xfId="0" applyFont="1" applyBorder="1" applyAlignment="1">
      <alignment horizontal="center" vertical="center"/>
    </xf>
    <xf numFmtId="56" fontId="4" fillId="0" borderId="14" xfId="0" applyNumberFormat="1" applyFont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>
      <selection activeCell="H2" sqref="H2"/>
    </sheetView>
  </sheetViews>
  <sheetFormatPr defaultColWidth="9.00390625" defaultRowHeight="13.5"/>
  <cols>
    <col min="1" max="1" width="6.75390625" style="0" customWidth="1"/>
    <col min="2" max="2" width="3.375" style="0" bestFit="1" customWidth="1"/>
    <col min="3" max="3" width="13.00390625" style="0" customWidth="1"/>
    <col min="4" max="4" width="13.00390625" style="2" customWidth="1"/>
    <col min="5" max="5" width="59.625" style="12" customWidth="1"/>
    <col min="6" max="6" width="11.25390625" style="2" customWidth="1"/>
  </cols>
  <sheetData>
    <row r="1" ht="27" customHeight="1">
      <c r="A1" s="1" t="s">
        <v>13</v>
      </c>
    </row>
    <row r="2" spans="1:6" ht="27" customHeight="1">
      <c r="A2" s="22" t="s">
        <v>11</v>
      </c>
      <c r="B2" s="23"/>
      <c r="C2" s="3" t="s">
        <v>7</v>
      </c>
      <c r="D2" s="3" t="s">
        <v>8</v>
      </c>
      <c r="E2" s="13" t="s">
        <v>9</v>
      </c>
      <c r="F2" s="3" t="s">
        <v>10</v>
      </c>
    </row>
    <row r="3" spans="1:6" ht="27" customHeight="1">
      <c r="A3" s="24" t="s">
        <v>14</v>
      </c>
      <c r="B3" s="9" t="s">
        <v>15</v>
      </c>
      <c r="C3" s="6" t="s">
        <v>36</v>
      </c>
      <c r="D3" s="6" t="s">
        <v>29</v>
      </c>
      <c r="E3" s="14" t="s">
        <v>51</v>
      </c>
      <c r="F3" s="6">
        <f>23021-22526</f>
        <v>495</v>
      </c>
    </row>
    <row r="4" spans="1:6" ht="27" customHeight="1">
      <c r="A4" s="25" t="s">
        <v>16</v>
      </c>
      <c r="B4" s="10" t="s">
        <v>17</v>
      </c>
      <c r="C4" s="7" t="s">
        <v>29</v>
      </c>
      <c r="D4" s="7" t="s">
        <v>30</v>
      </c>
      <c r="E4" s="15" t="s">
        <v>52</v>
      </c>
      <c r="F4" s="7">
        <f>23270-23021</f>
        <v>249</v>
      </c>
    </row>
    <row r="5" spans="1:6" ht="27" customHeight="1">
      <c r="A5" s="26" t="s">
        <v>18</v>
      </c>
      <c r="B5" s="10" t="s">
        <v>4</v>
      </c>
      <c r="C5" s="7" t="s">
        <v>30</v>
      </c>
      <c r="D5" s="7" t="s">
        <v>40</v>
      </c>
      <c r="E5" s="15" t="s">
        <v>46</v>
      </c>
      <c r="F5" s="7">
        <f>23553-23270</f>
        <v>283</v>
      </c>
    </row>
    <row r="6" spans="1:6" ht="27" customHeight="1">
      <c r="A6" s="25" t="s">
        <v>19</v>
      </c>
      <c r="B6" s="10" t="s">
        <v>5</v>
      </c>
      <c r="C6" s="7" t="s">
        <v>40</v>
      </c>
      <c r="D6" s="7" t="s">
        <v>31</v>
      </c>
      <c r="E6" s="16" t="s">
        <v>41</v>
      </c>
      <c r="F6" s="7">
        <f>23934-23553</f>
        <v>381</v>
      </c>
    </row>
    <row r="7" spans="1:6" ht="27" customHeight="1">
      <c r="A7" s="26" t="s">
        <v>20</v>
      </c>
      <c r="B7" s="10" t="s">
        <v>6</v>
      </c>
      <c r="C7" s="7" t="s">
        <v>31</v>
      </c>
      <c r="D7" s="7" t="s">
        <v>32</v>
      </c>
      <c r="E7" s="16" t="s">
        <v>53</v>
      </c>
      <c r="F7" s="7">
        <f>24256-23934</f>
        <v>322</v>
      </c>
    </row>
    <row r="8" spans="1:6" ht="27" customHeight="1">
      <c r="A8" s="25" t="s">
        <v>21</v>
      </c>
      <c r="B8" s="10" t="s">
        <v>0</v>
      </c>
      <c r="C8" s="7" t="s">
        <v>32</v>
      </c>
      <c r="D8" s="7" t="s">
        <v>33</v>
      </c>
      <c r="E8" s="16" t="s">
        <v>47</v>
      </c>
      <c r="F8" s="7">
        <f>24498-24256</f>
        <v>242</v>
      </c>
    </row>
    <row r="9" spans="1:6" ht="27" customHeight="1">
      <c r="A9" s="26" t="s">
        <v>22</v>
      </c>
      <c r="B9" s="10" t="s">
        <v>1</v>
      </c>
      <c r="C9" s="7" t="s">
        <v>33</v>
      </c>
      <c r="D9" s="7" t="s">
        <v>34</v>
      </c>
      <c r="E9" s="16" t="s">
        <v>48</v>
      </c>
      <c r="F9" s="7">
        <f>24600-24498</f>
        <v>102</v>
      </c>
    </row>
    <row r="10" spans="1:6" ht="27" customHeight="1">
      <c r="A10" s="25" t="s">
        <v>23</v>
      </c>
      <c r="B10" s="10" t="s">
        <v>2</v>
      </c>
      <c r="C10" s="7" t="s">
        <v>34</v>
      </c>
      <c r="D10" s="7" t="s">
        <v>37</v>
      </c>
      <c r="E10" s="16" t="s">
        <v>49</v>
      </c>
      <c r="F10" s="7">
        <f>24792-24600</f>
        <v>192</v>
      </c>
    </row>
    <row r="11" spans="1:6" ht="27" customHeight="1">
      <c r="A11" s="26" t="s">
        <v>24</v>
      </c>
      <c r="B11" s="10" t="s">
        <v>3</v>
      </c>
      <c r="C11" s="7" t="s">
        <v>37</v>
      </c>
      <c r="D11" s="7" t="s">
        <v>38</v>
      </c>
      <c r="E11" s="16" t="s">
        <v>42</v>
      </c>
      <c r="F11" s="7">
        <f>24972-24792</f>
        <v>180</v>
      </c>
    </row>
    <row r="12" spans="1:6" ht="27" customHeight="1">
      <c r="A12" s="25" t="s">
        <v>25</v>
      </c>
      <c r="B12" s="10" t="s">
        <v>4</v>
      </c>
      <c r="C12" s="7" t="s">
        <v>38</v>
      </c>
      <c r="D12" s="7" t="s">
        <v>39</v>
      </c>
      <c r="E12" s="15" t="s">
        <v>43</v>
      </c>
      <c r="F12" s="7">
        <f>25235-24972</f>
        <v>263</v>
      </c>
    </row>
    <row r="13" spans="1:6" ht="27" customHeight="1">
      <c r="A13" s="26" t="s">
        <v>26</v>
      </c>
      <c r="B13" s="10" t="s">
        <v>5</v>
      </c>
      <c r="C13" s="7" t="s">
        <v>39</v>
      </c>
      <c r="D13" s="7" t="s">
        <v>29</v>
      </c>
      <c r="E13" s="17" t="s">
        <v>44</v>
      </c>
      <c r="F13" s="7">
        <f>25533-25235</f>
        <v>298</v>
      </c>
    </row>
    <row r="14" spans="1:6" ht="27" customHeight="1">
      <c r="A14" s="25" t="s">
        <v>27</v>
      </c>
      <c r="B14" s="10" t="s">
        <v>6</v>
      </c>
      <c r="C14" s="7" t="s">
        <v>29</v>
      </c>
      <c r="D14" s="7" t="s">
        <v>35</v>
      </c>
      <c r="E14" s="16" t="s">
        <v>45</v>
      </c>
      <c r="F14" s="7">
        <f>25793-25533</f>
        <v>260</v>
      </c>
    </row>
    <row r="15" spans="1:6" ht="27" customHeight="1" thickBot="1">
      <c r="A15" s="28" t="s">
        <v>28</v>
      </c>
      <c r="B15" s="11" t="s">
        <v>0</v>
      </c>
      <c r="C15" s="8" t="s">
        <v>35</v>
      </c>
      <c r="D15" s="8" t="s">
        <v>36</v>
      </c>
      <c r="E15" s="18" t="s">
        <v>50</v>
      </c>
      <c r="F15" s="7">
        <f>26082-25793</f>
        <v>289</v>
      </c>
    </row>
    <row r="16" spans="3:6" ht="27" customHeight="1" thickBot="1">
      <c r="C16" s="4"/>
      <c r="D16" s="5"/>
      <c r="E16" s="27" t="s">
        <v>12</v>
      </c>
      <c r="F16" s="21">
        <f>SUM(F3:F15)</f>
        <v>3556</v>
      </c>
    </row>
    <row r="17" spans="3:6" ht="13.5">
      <c r="C17" s="4"/>
      <c r="D17" s="5"/>
      <c r="E17" s="19"/>
      <c r="F17" s="5"/>
    </row>
    <row r="18" spans="3:6" ht="13.5">
      <c r="C18" s="4"/>
      <c r="D18" s="5"/>
      <c r="E18" s="19"/>
      <c r="F18" s="5"/>
    </row>
    <row r="19" ht="13.5">
      <c r="E19" s="20"/>
    </row>
    <row r="20" ht="13.5">
      <c r="E20" s="20"/>
    </row>
    <row r="21" ht="13.5">
      <c r="E21" s="20"/>
    </row>
    <row r="22" ht="13.5">
      <c r="E22" s="20"/>
    </row>
    <row r="23" ht="13.5">
      <c r="E23" s="20"/>
    </row>
    <row r="24" ht="13.5">
      <c r="E24" s="20"/>
    </row>
    <row r="25" ht="13.5">
      <c r="E25" s="20"/>
    </row>
    <row r="26" ht="13.5">
      <c r="E26" s="20"/>
    </row>
    <row r="27" spans="3:6" ht="13.5">
      <c r="C27" s="4"/>
      <c r="D27" s="5"/>
      <c r="E27" s="19"/>
      <c r="F27" s="5"/>
    </row>
    <row r="28" spans="3:6" ht="13.5">
      <c r="C28" s="4"/>
      <c r="D28" s="5"/>
      <c r="E28" s="19"/>
      <c r="F28" s="5"/>
    </row>
    <row r="29" spans="3:6" ht="13.5">
      <c r="C29" s="4"/>
      <c r="D29" s="5"/>
      <c r="E29" s="19"/>
      <c r="F29" s="5"/>
    </row>
    <row r="30" spans="3:6" ht="13.5">
      <c r="C30" s="4"/>
      <c r="D30" s="5"/>
      <c r="E30" s="19"/>
      <c r="F30" s="5"/>
    </row>
    <row r="31" spans="1:6" ht="13.5">
      <c r="A31" s="4"/>
      <c r="B31" s="4"/>
      <c r="C31" s="4"/>
      <c r="D31" s="5"/>
      <c r="E31" s="19"/>
      <c r="F31" s="5"/>
    </row>
  </sheetData>
  <mergeCells count="1">
    <mergeCell ref="A2:B2"/>
  </mergeCells>
  <printOptions horizontalCentered="1"/>
  <pageMargins left="0.23" right="0.2" top="0.984251968503937" bottom="0.984251968503937" header="0.5118110236220472" footer="0.511811023622047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</dc:creator>
  <cp:keywords/>
  <dc:description/>
  <cp:lastModifiedBy>kunio</cp:lastModifiedBy>
  <dcterms:created xsi:type="dcterms:W3CDTF">2006-08-08T23:03:23Z</dcterms:created>
  <dcterms:modified xsi:type="dcterms:W3CDTF">2007-05-30T12:03:03Z</dcterms:modified>
  <cp:category/>
  <cp:version/>
  <cp:contentType/>
  <cp:contentStatus/>
</cp:coreProperties>
</file>